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M_Components" sheetId="1" state="visible" r:id="rId3"/>
    <sheet name="Dashboard" sheetId="2" state="visible" r:id="rId4"/>
    <sheet name="Housing_Context" sheetId="3" state="visible" r:id="rId5"/>
    <sheet name="Competitors" sheetId="4" state="visible" r:id="rId6"/>
    <sheet name="Validation" sheetId="5" state="visible" r:id="rId7"/>
    <sheet name="Sourc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<sst xmlns="http://schemas.openxmlformats.org/spreadsheetml/2006/main" count="286" uniqueCount="195">
  <si>
    <t xml:space="preserve">East Yard, Albany -- ROM component economics</t>
  </si>
  <si>
    <t xml:space="preserve">Rough order of magnitude. Screening placeholders only: not a bid, appraisal, final budget, or investment recommendation. Inputs (white) drive every computed column.</t>
  </si>
  <si>
    <t xml:space="preserve">Component</t>
  </si>
  <si>
    <t xml:space="preserve">Tenant / use</t>
  </si>
  <si>
    <t xml:space="preserve">Size lo (SF)</t>
  </si>
  <si>
    <t xml:space="preserve">Size hi (SF)</t>
  </si>
  <si>
    <t xml:space="preserve">Cost $/SF lo</t>
  </si>
  <si>
    <t xml:space="preserve">Cost $/SF hi</t>
  </si>
  <si>
    <t xml:space="preserve">Rent $/SF lo</t>
  </si>
  <si>
    <t xml:space="preserve">Rent $/SF hi</t>
  </si>
  <si>
    <t xml:space="preserve">Cap lo</t>
  </si>
  <si>
    <t xml:space="preserve">Cap hi</t>
  </si>
  <si>
    <t xml:space="preserve">Build cost lo</t>
  </si>
  <si>
    <t xml:space="preserve">Build cost hi</t>
  </si>
  <si>
    <t xml:space="preserve">Stab. NOI lo</t>
  </si>
  <si>
    <t xml:space="preserve">Stab. NOI hi</t>
  </si>
  <si>
    <t xml:space="preserve">Value at cap lo</t>
  </si>
  <si>
    <t xml:space="preserve">Value at cap hi</t>
  </si>
  <si>
    <t xml:space="preserve">Created value lo</t>
  </si>
  <si>
    <t xml:space="preserve">Created value hi</t>
  </si>
  <si>
    <t xml:space="preserve">Sit-Down Restaurant</t>
  </si>
  <si>
    <t xml:space="preserve">Regional/national casual-dining operator (BTS lease or pad)</t>
  </si>
  <si>
    <t xml:space="preserve">QSR / Drive-Thru</t>
  </si>
  <si>
    <t xml:space="preserve">National credit QSR (ground lease or build-to-suit)</t>
  </si>
  <si>
    <t xml:space="preserve">Auto Clinic (PPF/Tint)</t>
  </si>
  <si>
    <t xml:space="preserve">Local/regional PPF-tint-detail operator</t>
  </si>
  <si>
    <t xml:space="preserve">EV Fast Charge Station</t>
  </si>
  <si>
    <t xml:space="preserve">Charging-network host/lease (charger capex separate)</t>
  </si>
  <si>
    <t xml:space="preserve">Teaching Lab / Robotics</t>
  </si>
  <si>
    <t xml:space="preserve">Albany Tech applied site / grant-funded training affiliate (institutional lease)</t>
  </si>
  <si>
    <t xml:space="preserve">Strip Center / Teaching Bays</t>
  </si>
  <si>
    <t xml:space="preserve">Multi-tenant strip + teaching bays</t>
  </si>
  <si>
    <t xml:space="preserve">Concept total (ROM)</t>
  </si>
  <si>
    <t xml:space="preserve">Method. Build cost = size x cost/SF. Stabilized NOI = size x NNN rent/SF. Value = NOI / cap. Created value = value - build cost. The lo and hi columns pair like with like -- a conservative build (smaller, lower rent, higher cap) against a stronger one -- rather than crossing the extremes.</t>
  </si>
  <si>
    <t xml:space="preserve">Assumption source. Size, cost/SF, rent/SF and cap ranges are screening inputs carried in iVerify report 38 (East Yard, Albany), per component. Source: https://iverify.nsgia.com/site-report?id=38</t>
  </si>
  <si>
    <t xml:space="preserve">The teaching/robotics building is a flexible shell. Specialized robotics, PPF and tint equipment is placed in-kind by the partner companies, not built in by the developer. It is intended for lease to a grant-funded training affiliate, so it is underwritten to carry real-estate value like the revenue uses rather than sit as a cost.</t>
  </si>
  <si>
    <t xml:space="preserve">East Yard, Albany -- screening dashboard</t>
  </si>
  <si>
    <t xml:space="preserve">Every figure below is a formula pointing at another sheet. Do not hand-type over these.</t>
  </si>
  <si>
    <t xml:space="preserve">Node</t>
  </si>
  <si>
    <t xml:space="preserve">East Oglethorpe Blvd (US-82 / GA-520), Albany, Dougherty County, Georgia</t>
  </si>
  <si>
    <t xml:space="preserve">Assembly</t>
  </si>
  <si>
    <t xml:space="preserve">JLB Family parcels 18A + 18C, ~6.83 ac, plus the Frank Postell Street right-of-way</t>
  </si>
  <si>
    <t xml:space="preserve">Subject frontage zoning</t>
  </si>
  <si>
    <t xml:space="preserve">C-7 -- Mixed-Use Planned-Development District</t>
  </si>
  <si>
    <t xml:space="preserve">iVerify report</t>
  </si>
  <si>
    <t xml:space="preserve">Report 38 -- https://iverify.nsgia.com/site-report?id=38</t>
  </si>
  <si>
    <t xml:space="preserve">Report date</t>
  </si>
  <si>
    <t xml:space="preserve">2026-07-15</t>
  </si>
  <si>
    <t xml:space="preserve">Concept ROM (all six components)</t>
  </si>
  <si>
    <t xml:space="preserve">Low</t>
  </si>
  <si>
    <t xml:space="preserve">High</t>
  </si>
  <si>
    <t xml:space="preserve">Build cost</t>
  </si>
  <si>
    <t xml:space="preserve">Stabilized NOI</t>
  </si>
  <si>
    <t xml:space="preserve">Value at cap</t>
  </si>
  <si>
    <t xml:space="preserve">Created value</t>
  </si>
  <si>
    <t xml:space="preserve">Site fact</t>
  </si>
  <si>
    <t xml:space="preserve">Value</t>
  </si>
  <si>
    <t xml:space="preserve">Site area (concept)</t>
  </si>
  <si>
    <t xml:space="preserve">6.8 ac</t>
  </si>
  <si>
    <t xml:space="preserve">Parcels in the area of interest</t>
  </si>
  <si>
    <t xml:space="preserve">County</t>
  </si>
  <si>
    <t xml:space="preserve">Dougherty County, Georgia</t>
  </si>
  <si>
    <t xml:space="preserve">AADT -- site frontage (GDOT stn 095-0107)</t>
  </si>
  <si>
    <t xml:space="preserve">AADT -- 0.8 mi west (GDOT stn 095-0021)</t>
  </si>
  <si>
    <t xml:space="preserve">AADT year</t>
  </si>
  <si>
    <t xml:space="preserve">Flood -- share of samples in a special flood hazard area</t>
  </si>
  <si>
    <t xml:space="preserve">Flood -- samples taken</t>
  </si>
  <si>
    <t xml:space="preserve">Elevation min (ft)</t>
  </si>
  <si>
    <t xml:space="preserve">Elevation max (ft)</t>
  </si>
  <si>
    <t xml:space="preserve">Relief (ft)</t>
  </si>
  <si>
    <t xml:space="preserve">Soil map units</t>
  </si>
  <si>
    <t xml:space="preserve">Zoning polygons in the area of interest</t>
  </si>
  <si>
    <t xml:space="preserve">East Yard -- housing context and lease-up tests</t>
  </si>
  <si>
    <t xml:space="preserve">Evidence carried for the housing track. No East Yard unit count is asserted: the framework's position is that the number must be produced by a demand study, not assumed.</t>
  </si>
  <si>
    <t xml:space="preserve">Fact</t>
  </si>
  <si>
    <t xml:space="preserve">Source</t>
  </si>
  <si>
    <t xml:space="preserve">Albany State fall 2026 housing waitlist</t>
  </si>
  <si>
    <t xml:space="preserve">Students on the waitlist are not guaranteed on-campus housing; rooms are offered only if cancellations occur, up to the first day of classes</t>
  </si>
  <si>
    <t xml:space="preserve">Albany State University, Housing Wait List Information</t>
  </si>
  <si>
    <t xml:space="preserve">Albany State enrollment (fall 2024 quick facts)</t>
  </si>
  <si>
    <t xml:space="preserve">Albany State University</t>
  </si>
  <si>
    <t xml:space="preserve">Share of students housed on campus (described)</t>
  </si>
  <si>
    <t xml:space="preserve">Implied off-campus pool (approx.)</t>
  </si>
  <si>
    <t xml:space="preserve">Calculated from the two rows above</t>
  </si>
  <si>
    <t xml:space="preserve">Campus rate -- traditional shared room, per semester</t>
  </si>
  <si>
    <t xml:space="preserve">Albany State, Housing and Meal Plan Rates 2025-2026</t>
  </si>
  <si>
    <t xml:space="preserve">Campus rate -- Hall 7 private-room apartment style, per semester</t>
  </si>
  <si>
    <t xml:space="preserve">Off-campus shared house, per month (listed range low)</t>
  </si>
  <si>
    <t xml:space="preserve">Albany State, Off Campus Housing page</t>
  </si>
  <si>
    <t xml:space="preserve">Off-campus shared house, per month (listed range high)</t>
  </si>
  <si>
    <t xml:space="preserve">Albany metro median household income (2022)</t>
  </si>
  <si>
    <t xml:space="preserve">Albany metropolitan area, Georgia</t>
  </si>
  <si>
    <t xml:space="preserve">Albany metro poverty rate (2022)</t>
  </si>
  <si>
    <t xml:space="preserve">City rental vacancy (2020 census)</t>
  </si>
  <si>
    <t xml:space="preserve">2020 Census, quoted in the housing case</t>
  </si>
  <si>
    <t xml:space="preserve">Illustrative lease-up tests -- these are tests, not forecasts</t>
  </si>
  <si>
    <t xml:space="preserve">Scenario units</t>
  </si>
  <si>
    <t xml:space="preserve">Months to stabilize</t>
  </si>
  <si>
    <t xml:space="preserve">Average net units per month</t>
  </si>
  <si>
    <t xml:space="preserve">Meaning</t>
  </si>
  <si>
    <t xml:space="preserve">A moderate first phase still requires sustained leasing.</t>
  </si>
  <si>
    <t xml:space="preserve">Requires stronger demand, deeper preleasing, or multiple products.</t>
  </si>
  <si>
    <t xml:space="preserve">Could be feasible as a district program, but is unlikely to be prudent as one undifferentiated opening.</t>
  </si>
  <si>
    <t xml:space="preserve">Source: North Star Group, East Yard Housing Market Framework (July 2026), section 5. The framework's own caution applies: a professional forecast must be based on recent lease-up at comparable properties, preleasing evidence, employer and university interviews, renter surveys, and pipeline timing.</t>
  </si>
  <si>
    <t xml:space="preserve">East Yard -- mapped competitors and corridor context by component</t>
  </si>
  <si>
    <t xml:space="preserve">Businesses already serving each use near the site, from the iVerify report 38 competitor screen.</t>
  </si>
  <si>
    <t xml:space="preserve">Role</t>
  </si>
  <si>
    <t xml:space="preserve">Competitor / corridor business</t>
  </si>
  <si>
    <t xml:space="preserve">Corridor amenity and daily revenue drawing off the arterial and the campus.</t>
  </si>
  <si>
    <t xml:space="preserve">The Flint</t>
  </si>
  <si>
    <t xml:space="preserve">Hip Hop Seafood &amp; Chicken</t>
  </si>
  <si>
    <t xml:space="preserve">Cafe 5.0</t>
  </si>
  <si>
    <t xml:space="preserve">Harvest Moon</t>
  </si>
  <si>
    <t xml:space="preserve">Bianca's Restaurant</t>
  </si>
  <si>
    <t xml:space="preserve">Fin &amp; Feathers</t>
  </si>
  <si>
    <t xml:space="preserve">Austin's Firegrill &amp; Oyster Bar</t>
  </si>
  <si>
    <t xml:space="preserve">Cheddar's Scratch Kitchen</t>
  </si>
  <si>
    <t xml:space="preserve">High-traffic capture off East Oglethorpe; the existing QSR row is dense east of the site.</t>
  </si>
  <si>
    <t xml:space="preserve">Burger King</t>
  </si>
  <si>
    <t xml:space="preserve">Hardee's</t>
  </si>
  <si>
    <t xml:space="preserve">Taco Bell</t>
  </si>
  <si>
    <t xml:space="preserve">Wendy's</t>
  </si>
  <si>
    <t xml:space="preserve">Dairy Queen</t>
  </si>
  <si>
    <t xml:space="preserve">McDonald's</t>
  </si>
  <si>
    <t xml:space="preserve">Church's Texas Chicken</t>
  </si>
  <si>
    <t xml:space="preserve">Krystal</t>
  </si>
  <si>
    <t xml:space="preserve">Working PPF and tint shop and a live teaching bay, the bridge use. Local detailing and tint is scattered to the west, with none on this frontage.</t>
  </si>
  <si>
    <t xml:space="preserve">AOne Detailing</t>
  </si>
  <si>
    <t xml:space="preserve">Al's Detailing</t>
  </si>
  <si>
    <t xml:space="preserve">Final Touch Hand Detailing</t>
  </si>
  <si>
    <t xml:space="preserve">KlearVizionTint</t>
  </si>
  <si>
    <t xml:space="preserve">Ledo Autospa</t>
  </si>
  <si>
    <t xml:space="preserve">Beat the Heat Window Tint</t>
  </si>
  <si>
    <t xml:space="preserve">Charging amenity on the frontage; three ChargePoints already sit at the dealer row beside the site.</t>
  </si>
  <si>
    <t xml:space="preserve">ChargePoint (801 E Oglethorpe)</t>
  </si>
  <si>
    <t xml:space="preserve">ChargePoint (711 E Oglethorpe)</t>
  </si>
  <si>
    <t xml:space="preserve">ChargePoint (701 E Oglethorpe)</t>
  </si>
  <si>
    <t xml:space="preserve">Blink (S Front St)</t>
  </si>
  <si>
    <t xml:space="preserve">Tesla Supercharger (Ledo Rd)</t>
  </si>
  <si>
    <t xml:space="preserve">Blink (Dawson Rd)</t>
  </si>
  <si>
    <t xml:space="preserve">Workforce training core: EV and robotics instruction, tied to the Albany Tech pipeline.</t>
  </si>
  <si>
    <t xml:space="preserve">Albany Technical College</t>
  </si>
  <si>
    <t xml:space="preserve">Logistics Education Center</t>
  </si>
  <si>
    <t xml:space="preserve">C.A.R.E. Institute Medical Training</t>
  </si>
  <si>
    <t xml:space="preserve">CNA Training</t>
  </si>
  <si>
    <t xml:space="preserve">Turner Job Corps Center</t>
  </si>
  <si>
    <t xml:space="preserve">New Beginnings Career Training</t>
  </si>
  <si>
    <t xml:space="preserve">Leasable strip plus teaching bays; revenue that funds the training. Nearest centers are all 4-6 mi northwest.</t>
  </si>
  <si>
    <t xml:space="preserve">south slappey village</t>
  </si>
  <si>
    <t xml:space="preserve">Albany Plaza</t>
  </si>
  <si>
    <t xml:space="preserve">Albany Mall</t>
  </si>
  <si>
    <t xml:space="preserve">Albany Square</t>
  </si>
  <si>
    <t xml:space="preserve">Existing auto corridor (context)</t>
  </si>
  <si>
    <t xml:space="preserve">The dealers, parts, and service the plan integrates with, clustered on the frontage right at the site. This is the employer base the training could serve.</t>
  </si>
  <si>
    <t xml:space="preserve">Rainey Used Cars</t>
  </si>
  <si>
    <t xml:space="preserve">Five Star Chrysler Dodge Jeep Ram</t>
  </si>
  <si>
    <t xml:space="preserve">Albany Motorcars (Mercedes)</t>
  </si>
  <si>
    <t xml:space="preserve">Albany Mitsubishi</t>
  </si>
  <si>
    <t xml:space="preserve">DriveTime Used Cars</t>
  </si>
  <si>
    <t xml:space="preserve">Jeff Lawson Auto Credit</t>
  </si>
  <si>
    <t xml:space="preserve">East Yard -- what is proven, what is not, what is open</t>
  </si>
  <si>
    <t xml:space="preserve">Strongest evidence</t>
  </si>
  <si>
    <t xml:space="preserve">Arterial frontage on East Oglethorpe Boulevard (US-82 / GA-520), Albany's principal east-west commercial corridor, inside an established auto-retail cluster.</t>
  </si>
  <si>
    <t xml:space="preserve">Buildable ground: soils read developable (Orangeburg, Lucy, Wagram) with roughly 7% of samples in a special flood hazard area and moderate relief.</t>
  </si>
  <si>
    <t xml:space="preserve">Close to Albany State University's East Campus, a daytime population and a potential academic partner.</t>
  </si>
  <si>
    <t xml:space="preserve">Clean assembly: two contiguous JLB Family parcels (18A + 18C, ~6.83 ac) plus the Frank Postell Street right-of-way.</t>
  </si>
  <si>
    <t xml:space="preserve">Weakest evidence</t>
  </si>
  <si>
    <t xml:space="preserve">Traffic counts have been identified from GDOT screening data, but count vintage and current applicability require source confirmation before investment use.</t>
  </si>
  <si>
    <t xml:space="preserve">Zoning is not confirmed for the retail-plus-instructional mix.</t>
  </si>
  <si>
    <t xml:space="preserve">No proforma yet: total development cost and exit for the hybrid program are unbuilt.</t>
  </si>
  <si>
    <t xml:space="preserve">Still unknown</t>
  </si>
  <si>
    <t xml:space="preserve">Whether a school or employer-trainer (Albany State, Albany Tech, or an auto-film / PPF operator) will commit to anchor the teaching use.</t>
  </si>
  <si>
    <t xml:space="preserve">Where the ~7% flood-zone footprint falls on the pad and how much buildable area it removes.</t>
  </si>
  <si>
    <t xml:space="preserve">Validation question</t>
  </si>
  <si>
    <t xml:space="preserve">Will a school or employer-trainer commit to anchor the teaching use, and does the East Oglethorpe frontage carry the traffic to support the retail that funds it?</t>
  </si>
  <si>
    <t xml:space="preserve">East Yard -- platform data sources and vintages</t>
  </si>
  <si>
    <t xml:space="preserve">Vintage</t>
  </si>
  <si>
    <t xml:space="preserve">Georgia DOT traffic counts (AADT stations)</t>
  </si>
  <si>
    <t xml:space="preserve">2017 (latest published)</t>
  </si>
  <si>
    <t xml:space="preserve">FEMA National Flood Hazard Layer (NFHL)</t>
  </si>
  <si>
    <t xml:space="preserve">current</t>
  </si>
  <si>
    <t xml:space="preserve">FEMA National Risk Index</t>
  </si>
  <si>
    <t xml:space="preserve">2023</t>
  </si>
  <si>
    <t xml:space="preserve">USGS 3DEP elevation</t>
  </si>
  <si>
    <t xml:space="preserve">USDA-NRCS SSURGO soils</t>
  </si>
  <si>
    <t xml:space="preserve">U.S. Census ACS 5-year (via Census Reporter)</t>
  </si>
  <si>
    <t xml:space="preserve">2019–2023</t>
  </si>
  <si>
    <t xml:space="preserve">Dougherty County parcel / appraisal data</t>
  </si>
  <si>
    <t xml:space="preserve">OpenStreetMap base mapping</t>
  </si>
  <si>
    <t xml:space="preserve">2026</t>
  </si>
  <si>
    <t xml:space="preserve">Mapillary street-level imagery</t>
  </si>
  <si>
    <t xml:space="preserve">as available</t>
  </si>
  <si>
    <t xml:space="preserve">Local mapped business / competitor screening</t>
  </si>
  <si>
    <t xml:space="preserve">Report</t>
  </si>
  <si>
    <t xml:space="preserve">iVerify report 38, East Yard, Albany -- https://iverify.nsgia.com/site-report?id=38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</si>
</sst>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#,##0"/>
    <numFmt numFmtId="167" formatCode="0.00%"/>
    <numFmt numFmtId="168" formatCode="0%"/>
    <numFmt numFmtId="169" formatCode="#,##0.0"/>
    <numFmt numFmtId="170" formatCode="0.0%"/>
    <numFmt numFmtId="171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4315A"/>
      <name val="Arial"/>
      <family val="0"/>
      <charset val="1"/>
    </font>
    <font>
      <i val="true"/>
      <sz val="9"/>
      <color rgb="FF535C6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1"/>
      <color rgb="FF14315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4315A"/>
        <bgColor rgb="FF333333"/>
      </patternFill>
    </fill>
    <fill>
      <patternFill patternType="solid">
        <fgColor rgb="FFF4F6F7"/>
        <bgColor rgb="FFFFFFFF"/>
      </patternFill>
    </fill>
    <fill>
      <patternFill patternType="solid">
        <fgColor rgb="FFE8EDF2"/>
        <bgColor rgb="FFF4F6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8D0D8"/>
      </left>
      <right style="thin">
        <color rgb="FFC8D0D8"/>
      </right>
      <top style="thin">
        <color rgb="FFC8D0D8"/>
      </top>
      <bottom style="thin">
        <color rgb="FFC8D0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6F7"/>
      <rgbColor rgb="FFE8EDF2"/>
      <rgbColor rgb="FF660066"/>
      <rgbColor rgb="FFFF8080"/>
      <rgbColor rgb="FF0066CC"/>
      <rgbColor rgb="FFC8D0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35C68"/>
      <rgbColor rgb="FF969696"/>
      <rgbColor rgb="FF14315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34"/>
    <col collapsed="false" customWidth="true" hidden="false" outlineLevel="0" max="4" min="3" style="0" width="11"/>
    <col collapsed="false" customWidth="true" hidden="false" outlineLevel="0" max="8" min="5" style="0" width="12"/>
    <col collapsed="false" customWidth="true" hidden="false" outlineLevel="0" max="10" min="9" style="0" width="9"/>
    <col collapsed="false" customWidth="true" hidden="false" outlineLevel="0" max="12" min="11" style="0" width="14"/>
    <col collapsed="false" customWidth="true" hidden="false" outlineLevel="0" max="14" min="13" style="0" width="13"/>
    <col collapsed="false" customWidth="true" hidden="false" outlineLevel="0" max="18" min="15" style="0" width="15"/>
  </cols>
  <sheetData>
    <row r="1" customFormat="false" ht="16.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customFormat="false" ht="23.85" hidden="false" customHeight="false" outlineLevel="0" collapsed="false">
      <c r="A5" s="4" t="s">
        <v>20</v>
      </c>
      <c r="B5" s="5" t="s">
        <v>21</v>
      </c>
      <c r="C5" s="6" t="n">
        <v>4500</v>
      </c>
      <c r="D5" s="6" t="n">
        <v>6000</v>
      </c>
      <c r="E5" s="7" t="n">
        <v>350</v>
      </c>
      <c r="F5" s="7" t="n">
        <v>500</v>
      </c>
      <c r="G5" s="7" t="n">
        <v>28</v>
      </c>
      <c r="H5" s="7" t="n">
        <v>42</v>
      </c>
      <c r="I5" s="8" t="n">
        <v>0.065</v>
      </c>
      <c r="J5" s="8" t="n">
        <v>0.075</v>
      </c>
      <c r="K5" s="7" t="n">
        <f aca="false">C5*E5</f>
        <v>1575000</v>
      </c>
      <c r="L5" s="7" t="n">
        <f aca="false">D5*F5</f>
        <v>3000000</v>
      </c>
      <c r="M5" s="7" t="n">
        <f aca="false">C5*G5</f>
        <v>126000</v>
      </c>
      <c r="N5" s="7" t="n">
        <f aca="false">D5*H5</f>
        <v>252000</v>
      </c>
      <c r="O5" s="7" t="n">
        <f aca="false">M5/J5</f>
        <v>1680000</v>
      </c>
      <c r="P5" s="7" t="n">
        <f aca="false">N5/I5</f>
        <v>3876923.07692308</v>
      </c>
      <c r="Q5" s="7" t="n">
        <f aca="false">O5-K5</f>
        <v>105000</v>
      </c>
      <c r="R5" s="7" t="n">
        <f aca="false">P5-L5</f>
        <v>876923.076923077</v>
      </c>
    </row>
    <row r="6" customFormat="false" ht="23.85" hidden="false" customHeight="false" outlineLevel="0" collapsed="false">
      <c r="A6" s="4" t="s">
        <v>22</v>
      </c>
      <c r="B6" s="5" t="s">
        <v>23</v>
      </c>
      <c r="C6" s="6" t="n">
        <v>2200</v>
      </c>
      <c r="D6" s="6" t="n">
        <v>3000</v>
      </c>
      <c r="E6" s="7" t="n">
        <v>400</v>
      </c>
      <c r="F6" s="7" t="n">
        <v>600</v>
      </c>
      <c r="G6" s="7" t="n">
        <v>40</v>
      </c>
      <c r="H6" s="7" t="n">
        <v>70</v>
      </c>
      <c r="I6" s="8" t="n">
        <v>0.0475</v>
      </c>
      <c r="J6" s="8" t="n">
        <v>0.0575</v>
      </c>
      <c r="K6" s="7" t="n">
        <f aca="false">C6*E6</f>
        <v>880000</v>
      </c>
      <c r="L6" s="7" t="n">
        <f aca="false">D6*F6</f>
        <v>1800000</v>
      </c>
      <c r="M6" s="7" t="n">
        <f aca="false">C6*G6</f>
        <v>88000</v>
      </c>
      <c r="N6" s="7" t="n">
        <f aca="false">D6*H6</f>
        <v>210000</v>
      </c>
      <c r="O6" s="7" t="n">
        <f aca="false">M6/J6</f>
        <v>1530434.7826087</v>
      </c>
      <c r="P6" s="7" t="n">
        <f aca="false">N6/I6</f>
        <v>4421052.63157895</v>
      </c>
      <c r="Q6" s="7" t="n">
        <f aca="false">O6-K6</f>
        <v>650434.782608696</v>
      </c>
      <c r="R6" s="7" t="n">
        <f aca="false">P6-L6</f>
        <v>2621052.63157895</v>
      </c>
    </row>
    <row r="7" customFormat="false" ht="15" hidden="false" customHeight="false" outlineLevel="0" collapsed="false">
      <c r="A7" s="4" t="s">
        <v>24</v>
      </c>
      <c r="B7" s="5" t="s">
        <v>25</v>
      </c>
      <c r="C7" s="6" t="n">
        <v>4000</v>
      </c>
      <c r="D7" s="6" t="n">
        <v>6000</v>
      </c>
      <c r="E7" s="7" t="n">
        <v>180</v>
      </c>
      <c r="F7" s="7" t="n">
        <v>280</v>
      </c>
      <c r="G7" s="7" t="n">
        <v>16</v>
      </c>
      <c r="H7" s="7" t="n">
        <v>26</v>
      </c>
      <c r="I7" s="8" t="n">
        <v>0.07</v>
      </c>
      <c r="J7" s="8" t="n">
        <v>0.08</v>
      </c>
      <c r="K7" s="7" t="n">
        <f aca="false">C7*E7</f>
        <v>720000</v>
      </c>
      <c r="L7" s="7" t="n">
        <f aca="false">D7*F7</f>
        <v>1680000</v>
      </c>
      <c r="M7" s="7" t="n">
        <f aca="false">C7*G7</f>
        <v>64000</v>
      </c>
      <c r="N7" s="7" t="n">
        <f aca="false">D7*H7</f>
        <v>156000</v>
      </c>
      <c r="O7" s="7" t="n">
        <f aca="false">M7/J7</f>
        <v>800000</v>
      </c>
      <c r="P7" s="7" t="n">
        <f aca="false">N7/I7</f>
        <v>2228571.42857143</v>
      </c>
      <c r="Q7" s="7" t="n">
        <f aca="false">O7-K7</f>
        <v>80000</v>
      </c>
      <c r="R7" s="7" t="n">
        <f aca="false">P7-L7</f>
        <v>548571.428571428</v>
      </c>
    </row>
    <row r="8" customFormat="false" ht="23.85" hidden="false" customHeight="false" outlineLevel="0" collapsed="false">
      <c r="A8" s="4" t="s">
        <v>26</v>
      </c>
      <c r="B8" s="5" t="s">
        <v>27</v>
      </c>
      <c r="C8" s="6" t="n">
        <v>600</v>
      </c>
      <c r="D8" s="6" t="n">
        <v>1200</v>
      </c>
      <c r="E8" s="7" t="n">
        <v>250</v>
      </c>
      <c r="F8" s="7" t="n">
        <v>400</v>
      </c>
      <c r="G8" s="7" t="n">
        <v>22</v>
      </c>
      <c r="H8" s="7" t="n">
        <v>35</v>
      </c>
      <c r="I8" s="8" t="n">
        <v>0.07</v>
      </c>
      <c r="J8" s="8" t="n">
        <v>0.085</v>
      </c>
      <c r="K8" s="7" t="n">
        <f aca="false">C8*E8</f>
        <v>150000</v>
      </c>
      <c r="L8" s="7" t="n">
        <f aca="false">D8*F8</f>
        <v>480000</v>
      </c>
      <c r="M8" s="7" t="n">
        <f aca="false">C8*G8</f>
        <v>13200</v>
      </c>
      <c r="N8" s="7" t="n">
        <f aca="false">D8*H8</f>
        <v>42000</v>
      </c>
      <c r="O8" s="7" t="n">
        <f aca="false">M8/J8</f>
        <v>155294.117647059</v>
      </c>
      <c r="P8" s="7" t="n">
        <f aca="false">N8/I8</f>
        <v>600000</v>
      </c>
      <c r="Q8" s="7" t="n">
        <f aca="false">O8-K8</f>
        <v>5294.11764705883</v>
      </c>
      <c r="R8" s="7" t="n">
        <f aca="false">P8-L8</f>
        <v>120000</v>
      </c>
    </row>
    <row r="9" customFormat="false" ht="23.85" hidden="false" customHeight="false" outlineLevel="0" collapsed="false">
      <c r="A9" s="4" t="s">
        <v>28</v>
      </c>
      <c r="B9" s="5" t="s">
        <v>29</v>
      </c>
      <c r="C9" s="6" t="n">
        <v>8000</v>
      </c>
      <c r="D9" s="6" t="n">
        <v>12000</v>
      </c>
      <c r="E9" s="7" t="n">
        <v>180</v>
      </c>
      <c r="F9" s="7" t="n">
        <v>280</v>
      </c>
      <c r="G9" s="7" t="n">
        <v>18</v>
      </c>
      <c r="H9" s="7" t="n">
        <v>30</v>
      </c>
      <c r="I9" s="8" t="n">
        <v>0.055</v>
      </c>
      <c r="J9" s="8" t="n">
        <v>0.065</v>
      </c>
      <c r="K9" s="7" t="n">
        <f aca="false">C9*E9</f>
        <v>1440000</v>
      </c>
      <c r="L9" s="7" t="n">
        <f aca="false">D9*F9</f>
        <v>3360000</v>
      </c>
      <c r="M9" s="7" t="n">
        <f aca="false">C9*G9</f>
        <v>144000</v>
      </c>
      <c r="N9" s="7" t="n">
        <f aca="false">D9*H9</f>
        <v>360000</v>
      </c>
      <c r="O9" s="7" t="n">
        <f aca="false">M9/J9</f>
        <v>2215384.61538462</v>
      </c>
      <c r="P9" s="7" t="n">
        <f aca="false">N9/I9</f>
        <v>6545454.54545455</v>
      </c>
      <c r="Q9" s="7" t="n">
        <f aca="false">O9-K9</f>
        <v>775384.615384616</v>
      </c>
      <c r="R9" s="7" t="n">
        <f aca="false">P9-L9</f>
        <v>3185454.54545455</v>
      </c>
    </row>
    <row r="10" customFormat="false" ht="15" hidden="false" customHeight="false" outlineLevel="0" collapsed="false">
      <c r="A10" s="4" t="s">
        <v>30</v>
      </c>
      <c r="B10" s="5" t="s">
        <v>31</v>
      </c>
      <c r="C10" s="6" t="n">
        <v>6000</v>
      </c>
      <c r="D10" s="6" t="n">
        <v>10000</v>
      </c>
      <c r="E10" s="7" t="n">
        <v>170</v>
      </c>
      <c r="F10" s="7" t="n">
        <v>260</v>
      </c>
      <c r="G10" s="7" t="n">
        <v>14</v>
      </c>
      <c r="H10" s="7" t="n">
        <v>22</v>
      </c>
      <c r="I10" s="8" t="n">
        <v>0.07</v>
      </c>
      <c r="J10" s="8" t="n">
        <v>0.08</v>
      </c>
      <c r="K10" s="7" t="n">
        <f aca="false">C10*E10</f>
        <v>1020000</v>
      </c>
      <c r="L10" s="7" t="n">
        <f aca="false">D10*F10</f>
        <v>2600000</v>
      </c>
      <c r="M10" s="7" t="n">
        <f aca="false">C10*G10</f>
        <v>84000</v>
      </c>
      <c r="N10" s="7" t="n">
        <f aca="false">D10*H10</f>
        <v>220000</v>
      </c>
      <c r="O10" s="7" t="n">
        <f aca="false">M10/J10</f>
        <v>1050000</v>
      </c>
      <c r="P10" s="7" t="n">
        <f aca="false">N10/I10</f>
        <v>3142857.14285714</v>
      </c>
      <c r="Q10" s="7" t="n">
        <f aca="false">O10-K10</f>
        <v>30000</v>
      </c>
      <c r="R10" s="7" t="n">
        <f aca="false">P10-L10</f>
        <v>542857.142857143</v>
      </c>
    </row>
    <row r="11" customFormat="false" ht="15" hidden="false" customHeight="false" outlineLevel="0" collapsed="false">
      <c r="A11" s="9" t="s">
        <v>32</v>
      </c>
      <c r="B11" s="10"/>
      <c r="C11" s="10"/>
      <c r="D11" s="10"/>
      <c r="E11" s="10"/>
      <c r="F11" s="10"/>
      <c r="G11" s="10"/>
      <c r="H11" s="10"/>
      <c r="I11" s="10"/>
      <c r="J11" s="10"/>
      <c r="K11" s="11" t="n">
        <f aca="false">SUM(K5:K10)</f>
        <v>5785000</v>
      </c>
      <c r="L11" s="11" t="n">
        <f aca="false">SUM(L5:L10)</f>
        <v>12920000</v>
      </c>
      <c r="M11" s="11" t="n">
        <f aca="false">SUM(M5:M10)</f>
        <v>519200</v>
      </c>
      <c r="N11" s="11" t="n">
        <f aca="false">SUM(N5:N10)</f>
        <v>1240000</v>
      </c>
      <c r="O11" s="11" t="n">
        <f aca="false">SUM(O5:O10)</f>
        <v>7431113.51564037</v>
      </c>
      <c r="P11" s="11" t="n">
        <f aca="false">SUM(P5:P10)</f>
        <v>20814858.8253851</v>
      </c>
      <c r="Q11" s="11" t="n">
        <f aca="false">SUM(Q5:Q10)</f>
        <v>1646113.51564037</v>
      </c>
      <c r="R11" s="11" t="n">
        <f aca="false">SUM(R5:R10)</f>
        <v>7894858.82538514</v>
      </c>
    </row>
    <row r="13" customFormat="false" ht="15" hidden="false" customHeight="false" outlineLevel="0" collapsed="false">
      <c r="A13" s="12" t="s">
        <v>33</v>
      </c>
    </row>
    <row r="14" customFormat="false" ht="15" hidden="false" customHeight="false" outlineLevel="0" collapsed="false">
      <c r="A14" s="12" t="s">
        <v>34</v>
      </c>
    </row>
    <row r="15" customFormat="false" ht="15" hidden="false" customHeight="false" outlineLevel="0" collapsed="false">
      <c r="A15" s="12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62"/>
    <col collapsed="false" customWidth="true" hidden="false" outlineLevel="0" max="3" min="3" style="0" width="18"/>
  </cols>
  <sheetData>
    <row r="1" customFormat="false" ht="16.15" hidden="false" customHeight="false" outlineLevel="0" collapsed="false">
      <c r="A1" s="1" t="s">
        <v>36</v>
      </c>
    </row>
    <row r="2" customFormat="false" ht="15" hidden="false" customHeight="false" outlineLevel="0" collapsed="false">
      <c r="A2" s="2" t="s">
        <v>37</v>
      </c>
    </row>
    <row r="4" customFormat="false" ht="15" hidden="false" customHeight="false" outlineLevel="0" collapsed="false">
      <c r="A4" s="13" t="s">
        <v>38</v>
      </c>
      <c r="B4" s="5" t="s">
        <v>39</v>
      </c>
    </row>
    <row r="5" customFormat="false" ht="23.85" hidden="false" customHeight="false" outlineLevel="0" collapsed="false">
      <c r="A5" s="13" t="s">
        <v>40</v>
      </c>
      <c r="B5" s="5" t="s">
        <v>41</v>
      </c>
    </row>
    <row r="6" customFormat="false" ht="15" hidden="false" customHeight="false" outlineLevel="0" collapsed="false">
      <c r="A6" s="13" t="s">
        <v>42</v>
      </c>
      <c r="B6" s="5" t="s">
        <v>43</v>
      </c>
    </row>
    <row r="7" customFormat="false" ht="15" hidden="false" customHeight="false" outlineLevel="0" collapsed="false">
      <c r="A7" s="13" t="s">
        <v>44</v>
      </c>
      <c r="B7" s="5" t="s">
        <v>45</v>
      </c>
    </row>
    <row r="8" customFormat="false" ht="15" hidden="false" customHeight="false" outlineLevel="0" collapsed="false">
      <c r="A8" s="13" t="s">
        <v>46</v>
      </c>
      <c r="B8" s="5" t="s">
        <v>47</v>
      </c>
    </row>
    <row r="10" customFormat="false" ht="30" hidden="false" customHeight="true" outlineLevel="0" collapsed="false">
      <c r="A10" s="3" t="s">
        <v>48</v>
      </c>
      <c r="B10" s="3" t="s">
        <v>49</v>
      </c>
      <c r="C10" s="3" t="s">
        <v>50</v>
      </c>
    </row>
    <row r="11" customFormat="false" ht="15" hidden="false" customHeight="false" outlineLevel="0" collapsed="false">
      <c r="A11" s="4" t="s">
        <v>51</v>
      </c>
      <c r="B11" s="7" t="n">
        <f aca="false">ROM_Components!K11</f>
        <v>5785000</v>
      </c>
      <c r="C11" s="7" t="n">
        <f aca="false">ROM_Components!L11</f>
        <v>12920000</v>
      </c>
    </row>
    <row r="12" customFormat="false" ht="15" hidden="false" customHeight="false" outlineLevel="0" collapsed="false">
      <c r="A12" s="4" t="s">
        <v>52</v>
      </c>
      <c r="B12" s="7" t="n">
        <f aca="false">ROM_Components!M11</f>
        <v>519200</v>
      </c>
      <c r="C12" s="7" t="n">
        <f aca="false">ROM_Components!N11</f>
        <v>1240000</v>
      </c>
    </row>
    <row r="13" customFormat="false" ht="15" hidden="false" customHeight="false" outlineLevel="0" collapsed="false">
      <c r="A13" s="4" t="s">
        <v>53</v>
      </c>
      <c r="B13" s="7" t="n">
        <f aca="false">ROM_Components!O11</f>
        <v>7431113.51564037</v>
      </c>
      <c r="C13" s="7" t="n">
        <f aca="false">ROM_Components!P11</f>
        <v>20814858.8253851</v>
      </c>
    </row>
    <row r="14" customFormat="false" ht="15" hidden="false" customHeight="false" outlineLevel="0" collapsed="false">
      <c r="A14" s="4" t="s">
        <v>54</v>
      </c>
      <c r="B14" s="7" t="n">
        <f aca="false">ROM_Components!Q11</f>
        <v>1646113.51564037</v>
      </c>
      <c r="C14" s="7" t="n">
        <f aca="false">ROM_Components!R11</f>
        <v>7894858.82538514</v>
      </c>
    </row>
    <row r="16" customFormat="false" ht="30" hidden="false" customHeight="true" outlineLevel="0" collapsed="false">
      <c r="A16" s="3" t="s">
        <v>55</v>
      </c>
      <c r="B16" s="3" t="s">
        <v>56</v>
      </c>
    </row>
    <row r="17" customFormat="false" ht="15" hidden="false" customHeight="false" outlineLevel="0" collapsed="false">
      <c r="A17" s="4" t="s">
        <v>57</v>
      </c>
      <c r="B17" s="14" t="s">
        <v>58</v>
      </c>
    </row>
    <row r="18" customFormat="false" ht="15" hidden="false" customHeight="false" outlineLevel="0" collapsed="false">
      <c r="A18" s="4" t="s">
        <v>59</v>
      </c>
      <c r="B18" s="6" t="n">
        <v>655</v>
      </c>
    </row>
    <row r="19" customFormat="false" ht="15" hidden="false" customHeight="false" outlineLevel="0" collapsed="false">
      <c r="A19" s="4" t="s">
        <v>60</v>
      </c>
      <c r="B19" s="14" t="s">
        <v>61</v>
      </c>
    </row>
    <row r="20" customFormat="false" ht="15" hidden="false" customHeight="false" outlineLevel="0" collapsed="false">
      <c r="A20" s="4" t="s">
        <v>62</v>
      </c>
      <c r="B20" s="6" t="n">
        <v>20200</v>
      </c>
    </row>
    <row r="21" customFormat="false" ht="15" hidden="false" customHeight="false" outlineLevel="0" collapsed="false">
      <c r="A21" s="4" t="s">
        <v>63</v>
      </c>
      <c r="B21" s="6" t="n">
        <v>26700</v>
      </c>
    </row>
    <row r="22" customFormat="false" ht="15" hidden="false" customHeight="false" outlineLevel="0" collapsed="false">
      <c r="A22" s="4" t="s">
        <v>64</v>
      </c>
      <c r="B22" s="6" t="n">
        <v>2017</v>
      </c>
    </row>
    <row r="23" customFormat="false" ht="15" hidden="false" customHeight="false" outlineLevel="0" collapsed="false">
      <c r="A23" s="4" t="s">
        <v>65</v>
      </c>
      <c r="B23" s="15" t="n">
        <v>0.07</v>
      </c>
    </row>
    <row r="24" customFormat="false" ht="15" hidden="false" customHeight="false" outlineLevel="0" collapsed="false">
      <c r="A24" s="4" t="s">
        <v>66</v>
      </c>
      <c r="B24" s="6" t="n">
        <v>200</v>
      </c>
    </row>
    <row r="25" customFormat="false" ht="15" hidden="false" customHeight="false" outlineLevel="0" collapsed="false">
      <c r="A25" s="4" t="s">
        <v>67</v>
      </c>
      <c r="B25" s="16" t="n">
        <v>169.4</v>
      </c>
    </row>
    <row r="26" customFormat="false" ht="15" hidden="false" customHeight="false" outlineLevel="0" collapsed="false">
      <c r="A26" s="4" t="s">
        <v>68</v>
      </c>
      <c r="B26" s="16" t="n">
        <v>223.5</v>
      </c>
    </row>
    <row r="27" customFormat="false" ht="15" hidden="false" customHeight="false" outlineLevel="0" collapsed="false">
      <c r="A27" s="4" t="s">
        <v>69</v>
      </c>
      <c r="B27" s="16" t="n">
        <v>54.1</v>
      </c>
    </row>
    <row r="28" customFormat="false" ht="15" hidden="false" customHeight="false" outlineLevel="0" collapsed="false">
      <c r="A28" s="4" t="s">
        <v>70</v>
      </c>
      <c r="B28" s="6" t="n">
        <v>12</v>
      </c>
    </row>
    <row r="29" customFormat="false" ht="15" hidden="false" customHeight="false" outlineLevel="0" collapsed="false">
      <c r="A29" s="4" t="s">
        <v>71</v>
      </c>
      <c r="B29" s="6" t="n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0"/>
    <col collapsed="false" customWidth="true" hidden="false" outlineLevel="0" max="3" min="3" style="0" width="26"/>
    <col collapsed="false" customWidth="true" hidden="false" outlineLevel="0" max="4" min="4" style="0" width="60"/>
  </cols>
  <sheetData>
    <row r="1" customFormat="false" ht="16.15" hidden="false" customHeight="false" outlineLevel="0" collapsed="false">
      <c r="A1" s="1" t="s">
        <v>72</v>
      </c>
    </row>
    <row r="2" customFormat="false" ht="15" hidden="false" customHeight="false" outlineLevel="0" collapsed="false">
      <c r="A2" s="2" t="s">
        <v>73</v>
      </c>
    </row>
    <row r="4" customFormat="false" ht="30" hidden="false" customHeight="true" outlineLevel="0" collapsed="false">
      <c r="A4" s="3" t="s">
        <v>74</v>
      </c>
      <c r="B4" s="3" t="s">
        <v>56</v>
      </c>
      <c r="C4" s="3" t="s">
        <v>75</v>
      </c>
    </row>
    <row r="5" customFormat="false" ht="79.85" hidden="false" customHeight="false" outlineLevel="0" collapsed="false">
      <c r="A5" s="17" t="s">
        <v>76</v>
      </c>
      <c r="B5" s="5" t="s">
        <v>77</v>
      </c>
      <c r="C5" s="5" t="s">
        <v>78</v>
      </c>
    </row>
    <row r="6" customFormat="false" ht="15" hidden="false" customHeight="false" outlineLevel="0" collapsed="false">
      <c r="A6" s="17" t="s">
        <v>79</v>
      </c>
      <c r="B6" s="6" t="n">
        <v>6809</v>
      </c>
      <c r="C6" s="5" t="s">
        <v>80</v>
      </c>
    </row>
    <row r="7" customFormat="false" ht="15" hidden="false" customHeight="false" outlineLevel="0" collapsed="false">
      <c r="A7" s="17" t="s">
        <v>81</v>
      </c>
      <c r="B7" s="18" t="n">
        <v>0.4</v>
      </c>
      <c r="C7" s="5" t="s">
        <v>80</v>
      </c>
    </row>
    <row r="8" customFormat="false" ht="23.85" hidden="false" customHeight="false" outlineLevel="0" collapsed="false">
      <c r="A8" s="17" t="s">
        <v>82</v>
      </c>
      <c r="B8" s="6" t="n">
        <f aca="false">B6*(1-B7)</f>
        <v>4085.4</v>
      </c>
      <c r="C8" s="5" t="s">
        <v>83</v>
      </c>
    </row>
    <row r="9" customFormat="false" ht="23.85" hidden="false" customHeight="false" outlineLevel="0" collapsed="false">
      <c r="A9" s="17" t="s">
        <v>84</v>
      </c>
      <c r="B9" s="6" t="n">
        <v>2240</v>
      </c>
      <c r="C9" s="5" t="s">
        <v>85</v>
      </c>
    </row>
    <row r="10" customFormat="false" ht="23.85" hidden="false" customHeight="false" outlineLevel="0" collapsed="false">
      <c r="A10" s="17" t="s">
        <v>86</v>
      </c>
      <c r="B10" s="6" t="n">
        <v>3750</v>
      </c>
      <c r="C10" s="5" t="s">
        <v>85</v>
      </c>
    </row>
    <row r="11" customFormat="false" ht="23.85" hidden="false" customHeight="false" outlineLevel="0" collapsed="false">
      <c r="A11" s="17" t="s">
        <v>87</v>
      </c>
      <c r="B11" s="6" t="n">
        <v>600</v>
      </c>
      <c r="C11" s="5" t="s">
        <v>88</v>
      </c>
    </row>
    <row r="12" customFormat="false" ht="23.85" hidden="false" customHeight="false" outlineLevel="0" collapsed="false">
      <c r="A12" s="17" t="s">
        <v>89</v>
      </c>
      <c r="B12" s="6" t="n">
        <v>715</v>
      </c>
      <c r="C12" s="5" t="s">
        <v>88</v>
      </c>
    </row>
    <row r="13" customFormat="false" ht="23.85" hidden="false" customHeight="false" outlineLevel="0" collapsed="false">
      <c r="A13" s="17" t="s">
        <v>90</v>
      </c>
      <c r="B13" s="6" t="n">
        <v>48376</v>
      </c>
      <c r="C13" s="5" t="s">
        <v>91</v>
      </c>
    </row>
    <row r="14" customFormat="false" ht="23.85" hidden="false" customHeight="false" outlineLevel="0" collapsed="false">
      <c r="A14" s="17" t="s">
        <v>92</v>
      </c>
      <c r="B14" s="18" t="n">
        <v>0.262</v>
      </c>
      <c r="C14" s="5" t="s">
        <v>91</v>
      </c>
    </row>
    <row r="15" customFormat="false" ht="23.85" hidden="false" customHeight="false" outlineLevel="0" collapsed="false">
      <c r="A15" s="17" t="s">
        <v>93</v>
      </c>
      <c r="B15" s="18" t="n">
        <v>0.104</v>
      </c>
      <c r="C15" s="5" t="s">
        <v>94</v>
      </c>
    </row>
    <row r="17" customFormat="false" ht="15" hidden="false" customHeight="false" outlineLevel="0" collapsed="false">
      <c r="A17" s="19" t="s">
        <v>95</v>
      </c>
    </row>
    <row r="18" customFormat="false" ht="30" hidden="false" customHeight="true" outlineLevel="0" collapsed="false">
      <c r="A18" s="3" t="s">
        <v>96</v>
      </c>
      <c r="B18" s="3" t="s">
        <v>97</v>
      </c>
      <c r="C18" s="3" t="s">
        <v>98</v>
      </c>
      <c r="D18" s="3" t="s">
        <v>99</v>
      </c>
    </row>
    <row r="19" customFormat="false" ht="15" hidden="false" customHeight="false" outlineLevel="0" collapsed="false">
      <c r="A19" s="6" t="n">
        <v>200</v>
      </c>
      <c r="B19" s="6" t="n">
        <v>12</v>
      </c>
      <c r="C19" s="20" t="n">
        <f aca="false">A19/B19</f>
        <v>16.6666666666667</v>
      </c>
      <c r="D19" s="5" t="s">
        <v>100</v>
      </c>
    </row>
    <row r="20" customFormat="false" ht="15" hidden="false" customHeight="false" outlineLevel="0" collapsed="false">
      <c r="A20" s="6" t="n">
        <v>400</v>
      </c>
      <c r="B20" s="6" t="n">
        <v>18</v>
      </c>
      <c r="C20" s="20" t="n">
        <f aca="false">A20/B20</f>
        <v>22.2222222222222</v>
      </c>
      <c r="D20" s="5" t="s">
        <v>101</v>
      </c>
    </row>
    <row r="21" customFormat="false" ht="23.85" hidden="false" customHeight="false" outlineLevel="0" collapsed="false">
      <c r="A21" s="6" t="n">
        <v>600</v>
      </c>
      <c r="B21" s="6" t="n">
        <v>24</v>
      </c>
      <c r="C21" s="20" t="n">
        <f aca="false">A21/B21</f>
        <v>25</v>
      </c>
      <c r="D21" s="5" t="s">
        <v>102</v>
      </c>
    </row>
    <row r="23" customFormat="false" ht="15" hidden="false" customHeight="false" outlineLevel="0" collapsed="false">
      <c r="A23" s="12" t="s">
        <v>103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60"/>
    <col collapsed="false" customWidth="true" hidden="false" outlineLevel="0" max="3" min="3" style="0" width="36"/>
  </cols>
  <sheetData>
    <row r="1" customFormat="false" ht="16.15" hidden="false" customHeight="false" outlineLevel="0" collapsed="false">
      <c r="A1" s="1" t="s">
        <v>104</v>
      </c>
    </row>
    <row r="2" customFormat="false" ht="15" hidden="false" customHeight="false" outlineLevel="0" collapsed="false">
      <c r="A2" s="2" t="s">
        <v>105</v>
      </c>
    </row>
    <row r="4" customFormat="false" ht="30" hidden="false" customHeight="true" outlineLevel="0" collapsed="false">
      <c r="A4" s="3" t="s">
        <v>2</v>
      </c>
      <c r="B4" s="3" t="s">
        <v>106</v>
      </c>
      <c r="C4" s="3" t="s">
        <v>107</v>
      </c>
    </row>
    <row r="5" customFormat="false" ht="23.85" hidden="false" customHeight="false" outlineLevel="0" collapsed="false">
      <c r="A5" s="14" t="s">
        <v>20</v>
      </c>
      <c r="B5" s="5" t="s">
        <v>108</v>
      </c>
      <c r="C5" s="14" t="s">
        <v>109</v>
      </c>
    </row>
    <row r="6" customFormat="false" ht="23.85" hidden="false" customHeight="false" outlineLevel="0" collapsed="false">
      <c r="A6" s="14" t="s">
        <v>20</v>
      </c>
      <c r="B6" s="5" t="s">
        <v>108</v>
      </c>
      <c r="C6" s="14" t="s">
        <v>110</v>
      </c>
    </row>
    <row r="7" customFormat="false" ht="23.85" hidden="false" customHeight="false" outlineLevel="0" collapsed="false">
      <c r="A7" s="14" t="s">
        <v>20</v>
      </c>
      <c r="B7" s="5" t="s">
        <v>108</v>
      </c>
      <c r="C7" s="14" t="s">
        <v>111</v>
      </c>
    </row>
    <row r="8" customFormat="false" ht="23.85" hidden="false" customHeight="false" outlineLevel="0" collapsed="false">
      <c r="A8" s="14" t="s">
        <v>20</v>
      </c>
      <c r="B8" s="5" t="s">
        <v>108</v>
      </c>
      <c r="C8" s="14" t="s">
        <v>112</v>
      </c>
    </row>
    <row r="9" customFormat="false" ht="23.85" hidden="false" customHeight="false" outlineLevel="0" collapsed="false">
      <c r="A9" s="14" t="s">
        <v>20</v>
      </c>
      <c r="B9" s="5" t="s">
        <v>108</v>
      </c>
      <c r="C9" s="14" t="s">
        <v>113</v>
      </c>
    </row>
    <row r="10" customFormat="false" ht="23.85" hidden="false" customHeight="false" outlineLevel="0" collapsed="false">
      <c r="A10" s="14" t="s">
        <v>20</v>
      </c>
      <c r="B10" s="5" t="s">
        <v>108</v>
      </c>
      <c r="C10" s="14" t="s">
        <v>114</v>
      </c>
    </row>
    <row r="11" customFormat="false" ht="23.85" hidden="false" customHeight="false" outlineLevel="0" collapsed="false">
      <c r="A11" s="14" t="s">
        <v>20</v>
      </c>
      <c r="B11" s="5" t="s">
        <v>108</v>
      </c>
      <c r="C11" s="14" t="s">
        <v>115</v>
      </c>
    </row>
    <row r="12" customFormat="false" ht="23.85" hidden="false" customHeight="false" outlineLevel="0" collapsed="false">
      <c r="A12" s="14" t="s">
        <v>20</v>
      </c>
      <c r="B12" s="5" t="s">
        <v>108</v>
      </c>
      <c r="C12" s="14" t="s">
        <v>116</v>
      </c>
    </row>
    <row r="13" customFormat="false" ht="23.85" hidden="false" customHeight="false" outlineLevel="0" collapsed="false">
      <c r="A13" s="14" t="s">
        <v>22</v>
      </c>
      <c r="B13" s="5" t="s">
        <v>117</v>
      </c>
      <c r="C13" s="14" t="s">
        <v>118</v>
      </c>
    </row>
    <row r="14" customFormat="false" ht="23.85" hidden="false" customHeight="false" outlineLevel="0" collapsed="false">
      <c r="A14" s="14" t="s">
        <v>22</v>
      </c>
      <c r="B14" s="5" t="s">
        <v>117</v>
      </c>
      <c r="C14" s="14" t="s">
        <v>119</v>
      </c>
    </row>
    <row r="15" customFormat="false" ht="23.85" hidden="false" customHeight="false" outlineLevel="0" collapsed="false">
      <c r="A15" s="14" t="s">
        <v>22</v>
      </c>
      <c r="B15" s="5" t="s">
        <v>117</v>
      </c>
      <c r="C15" s="14" t="s">
        <v>120</v>
      </c>
    </row>
    <row r="16" customFormat="false" ht="23.85" hidden="false" customHeight="false" outlineLevel="0" collapsed="false">
      <c r="A16" s="14" t="s">
        <v>22</v>
      </c>
      <c r="B16" s="5" t="s">
        <v>117</v>
      </c>
      <c r="C16" s="14" t="s">
        <v>121</v>
      </c>
    </row>
    <row r="17" customFormat="false" ht="23.85" hidden="false" customHeight="false" outlineLevel="0" collapsed="false">
      <c r="A17" s="14" t="s">
        <v>22</v>
      </c>
      <c r="B17" s="5" t="s">
        <v>117</v>
      </c>
      <c r="C17" s="14" t="s">
        <v>122</v>
      </c>
    </row>
    <row r="18" customFormat="false" ht="23.85" hidden="false" customHeight="false" outlineLevel="0" collapsed="false">
      <c r="A18" s="14" t="s">
        <v>22</v>
      </c>
      <c r="B18" s="5" t="s">
        <v>117</v>
      </c>
      <c r="C18" s="14" t="s">
        <v>123</v>
      </c>
    </row>
    <row r="19" customFormat="false" ht="23.85" hidden="false" customHeight="false" outlineLevel="0" collapsed="false">
      <c r="A19" s="14" t="s">
        <v>22</v>
      </c>
      <c r="B19" s="5" t="s">
        <v>117</v>
      </c>
      <c r="C19" s="14" t="s">
        <v>124</v>
      </c>
    </row>
    <row r="20" customFormat="false" ht="23.85" hidden="false" customHeight="false" outlineLevel="0" collapsed="false">
      <c r="A20" s="14" t="s">
        <v>22</v>
      </c>
      <c r="B20" s="5" t="s">
        <v>117</v>
      </c>
      <c r="C20" s="14" t="s">
        <v>125</v>
      </c>
    </row>
    <row r="21" customFormat="false" ht="23.85" hidden="false" customHeight="false" outlineLevel="0" collapsed="false">
      <c r="A21" s="14" t="s">
        <v>24</v>
      </c>
      <c r="B21" s="5" t="s">
        <v>126</v>
      </c>
      <c r="C21" s="14" t="s">
        <v>127</v>
      </c>
    </row>
    <row r="22" customFormat="false" ht="23.85" hidden="false" customHeight="false" outlineLevel="0" collapsed="false">
      <c r="A22" s="14" t="s">
        <v>24</v>
      </c>
      <c r="B22" s="5" t="s">
        <v>126</v>
      </c>
      <c r="C22" s="14" t="s">
        <v>128</v>
      </c>
    </row>
    <row r="23" customFormat="false" ht="23.85" hidden="false" customHeight="false" outlineLevel="0" collapsed="false">
      <c r="A23" s="14" t="s">
        <v>24</v>
      </c>
      <c r="B23" s="5" t="s">
        <v>126</v>
      </c>
      <c r="C23" s="14" t="s">
        <v>129</v>
      </c>
    </row>
    <row r="24" customFormat="false" ht="23.85" hidden="false" customHeight="false" outlineLevel="0" collapsed="false">
      <c r="A24" s="14" t="s">
        <v>24</v>
      </c>
      <c r="B24" s="5" t="s">
        <v>126</v>
      </c>
      <c r="C24" s="14" t="s">
        <v>130</v>
      </c>
    </row>
    <row r="25" customFormat="false" ht="23.85" hidden="false" customHeight="false" outlineLevel="0" collapsed="false">
      <c r="A25" s="14" t="s">
        <v>24</v>
      </c>
      <c r="B25" s="5" t="s">
        <v>126</v>
      </c>
      <c r="C25" s="14" t="s">
        <v>131</v>
      </c>
    </row>
    <row r="26" customFormat="false" ht="23.85" hidden="false" customHeight="false" outlineLevel="0" collapsed="false">
      <c r="A26" s="14" t="s">
        <v>24</v>
      </c>
      <c r="B26" s="5" t="s">
        <v>126</v>
      </c>
      <c r="C26" s="14" t="s">
        <v>132</v>
      </c>
    </row>
    <row r="27" customFormat="false" ht="23.85" hidden="false" customHeight="false" outlineLevel="0" collapsed="false">
      <c r="A27" s="14" t="s">
        <v>26</v>
      </c>
      <c r="B27" s="5" t="s">
        <v>133</v>
      </c>
      <c r="C27" s="14" t="s">
        <v>134</v>
      </c>
    </row>
    <row r="28" customFormat="false" ht="23.85" hidden="false" customHeight="false" outlineLevel="0" collapsed="false">
      <c r="A28" s="14" t="s">
        <v>26</v>
      </c>
      <c r="B28" s="5" t="s">
        <v>133</v>
      </c>
      <c r="C28" s="14" t="s">
        <v>135</v>
      </c>
    </row>
    <row r="29" customFormat="false" ht="23.85" hidden="false" customHeight="false" outlineLevel="0" collapsed="false">
      <c r="A29" s="14" t="s">
        <v>26</v>
      </c>
      <c r="B29" s="5" t="s">
        <v>133</v>
      </c>
      <c r="C29" s="14" t="s">
        <v>136</v>
      </c>
    </row>
    <row r="30" customFormat="false" ht="23.85" hidden="false" customHeight="false" outlineLevel="0" collapsed="false">
      <c r="A30" s="14" t="s">
        <v>26</v>
      </c>
      <c r="B30" s="5" t="s">
        <v>133</v>
      </c>
      <c r="C30" s="14" t="s">
        <v>137</v>
      </c>
    </row>
    <row r="31" customFormat="false" ht="23.85" hidden="false" customHeight="false" outlineLevel="0" collapsed="false">
      <c r="A31" s="14" t="s">
        <v>26</v>
      </c>
      <c r="B31" s="5" t="s">
        <v>133</v>
      </c>
      <c r="C31" s="14" t="s">
        <v>138</v>
      </c>
    </row>
    <row r="32" customFormat="false" ht="23.85" hidden="false" customHeight="false" outlineLevel="0" collapsed="false">
      <c r="A32" s="14" t="s">
        <v>26</v>
      </c>
      <c r="B32" s="5" t="s">
        <v>133</v>
      </c>
      <c r="C32" s="14" t="s">
        <v>139</v>
      </c>
    </row>
    <row r="33" customFormat="false" ht="23.85" hidden="false" customHeight="false" outlineLevel="0" collapsed="false">
      <c r="A33" s="14" t="s">
        <v>28</v>
      </c>
      <c r="B33" s="5" t="s">
        <v>140</v>
      </c>
      <c r="C33" s="14" t="s">
        <v>141</v>
      </c>
    </row>
    <row r="34" customFormat="false" ht="23.85" hidden="false" customHeight="false" outlineLevel="0" collapsed="false">
      <c r="A34" s="14" t="s">
        <v>28</v>
      </c>
      <c r="B34" s="5" t="s">
        <v>140</v>
      </c>
      <c r="C34" s="14" t="s">
        <v>142</v>
      </c>
    </row>
    <row r="35" customFormat="false" ht="23.85" hidden="false" customHeight="false" outlineLevel="0" collapsed="false">
      <c r="A35" s="14" t="s">
        <v>28</v>
      </c>
      <c r="B35" s="5" t="s">
        <v>140</v>
      </c>
      <c r="C35" s="14" t="s">
        <v>143</v>
      </c>
    </row>
    <row r="36" customFormat="false" ht="23.85" hidden="false" customHeight="false" outlineLevel="0" collapsed="false">
      <c r="A36" s="14" t="s">
        <v>28</v>
      </c>
      <c r="B36" s="5" t="s">
        <v>140</v>
      </c>
      <c r="C36" s="14" t="s">
        <v>144</v>
      </c>
    </row>
    <row r="37" customFormat="false" ht="23.85" hidden="false" customHeight="false" outlineLevel="0" collapsed="false">
      <c r="A37" s="14" t="s">
        <v>28</v>
      </c>
      <c r="B37" s="5" t="s">
        <v>140</v>
      </c>
      <c r="C37" s="14" t="s">
        <v>145</v>
      </c>
    </row>
    <row r="38" customFormat="false" ht="23.85" hidden="false" customHeight="false" outlineLevel="0" collapsed="false">
      <c r="A38" s="14" t="s">
        <v>28</v>
      </c>
      <c r="B38" s="5" t="s">
        <v>140</v>
      </c>
      <c r="C38" s="14" t="s">
        <v>146</v>
      </c>
    </row>
    <row r="39" customFormat="false" ht="23.85" hidden="false" customHeight="false" outlineLevel="0" collapsed="false">
      <c r="A39" s="14" t="s">
        <v>30</v>
      </c>
      <c r="B39" s="5" t="s">
        <v>147</v>
      </c>
      <c r="C39" s="14" t="s">
        <v>148</v>
      </c>
    </row>
    <row r="40" customFormat="false" ht="23.85" hidden="false" customHeight="false" outlineLevel="0" collapsed="false">
      <c r="A40" s="14" t="s">
        <v>30</v>
      </c>
      <c r="B40" s="5" t="s">
        <v>147</v>
      </c>
      <c r="C40" s="14" t="s">
        <v>149</v>
      </c>
    </row>
    <row r="41" customFormat="false" ht="23.85" hidden="false" customHeight="false" outlineLevel="0" collapsed="false">
      <c r="A41" s="14" t="s">
        <v>30</v>
      </c>
      <c r="B41" s="5" t="s">
        <v>147</v>
      </c>
      <c r="C41" s="14" t="s">
        <v>150</v>
      </c>
    </row>
    <row r="42" customFormat="false" ht="23.85" hidden="false" customHeight="false" outlineLevel="0" collapsed="false">
      <c r="A42" s="14" t="s">
        <v>30</v>
      </c>
      <c r="B42" s="5" t="s">
        <v>147</v>
      </c>
      <c r="C42" s="14" t="s">
        <v>151</v>
      </c>
    </row>
    <row r="43" customFormat="false" ht="35.05" hidden="false" customHeight="false" outlineLevel="0" collapsed="false">
      <c r="A43" s="14" t="s">
        <v>152</v>
      </c>
      <c r="B43" s="5" t="s">
        <v>153</v>
      </c>
      <c r="C43" s="14" t="s">
        <v>154</v>
      </c>
    </row>
    <row r="44" customFormat="false" ht="35.05" hidden="false" customHeight="false" outlineLevel="0" collapsed="false">
      <c r="A44" s="14" t="s">
        <v>152</v>
      </c>
      <c r="B44" s="5" t="s">
        <v>153</v>
      </c>
      <c r="C44" s="14" t="s">
        <v>155</v>
      </c>
    </row>
    <row r="45" customFormat="false" ht="35.05" hidden="false" customHeight="false" outlineLevel="0" collapsed="false">
      <c r="A45" s="14" t="s">
        <v>152</v>
      </c>
      <c r="B45" s="5" t="s">
        <v>153</v>
      </c>
      <c r="C45" s="14" t="s">
        <v>156</v>
      </c>
    </row>
    <row r="46" customFormat="false" ht="35.05" hidden="false" customHeight="false" outlineLevel="0" collapsed="false">
      <c r="A46" s="14" t="s">
        <v>152</v>
      </c>
      <c r="B46" s="5" t="s">
        <v>153</v>
      </c>
      <c r="C46" s="14" t="s">
        <v>157</v>
      </c>
    </row>
    <row r="47" customFormat="false" ht="35.05" hidden="false" customHeight="false" outlineLevel="0" collapsed="false">
      <c r="A47" s="14" t="s">
        <v>152</v>
      </c>
      <c r="B47" s="5" t="s">
        <v>153</v>
      </c>
      <c r="C47" s="14" t="s">
        <v>158</v>
      </c>
    </row>
    <row r="48" customFormat="false" ht="35.05" hidden="false" customHeight="false" outlineLevel="0" collapsed="false">
      <c r="A48" s="14" t="s">
        <v>152</v>
      </c>
      <c r="B48" s="5" t="s">
        <v>153</v>
      </c>
      <c r="C48" s="14" t="s">
        <v>159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" t="s">
        <v>160</v>
      </c>
    </row>
    <row r="4" customFormat="false" ht="15" hidden="false" customHeight="false" outlineLevel="0" collapsed="false">
      <c r="A4" s="13" t="s">
        <v>161</v>
      </c>
    </row>
    <row r="5" customFormat="false" ht="23.85" hidden="false" customHeight="false" outlineLevel="0" collapsed="false">
      <c r="A5" s="5" t="s">
        <v>162</v>
      </c>
    </row>
    <row r="6" customFormat="false" ht="23.85" hidden="false" customHeight="false" outlineLevel="0" collapsed="false">
      <c r="A6" s="5" t="s">
        <v>163</v>
      </c>
    </row>
    <row r="7" customFormat="false" ht="15" hidden="false" customHeight="false" outlineLevel="0" collapsed="false">
      <c r="A7" s="5" t="s">
        <v>164</v>
      </c>
    </row>
    <row r="8" customFormat="false" ht="15" hidden="false" customHeight="false" outlineLevel="0" collapsed="false">
      <c r="A8" s="5" t="s">
        <v>165</v>
      </c>
    </row>
    <row r="10" customFormat="false" ht="15" hidden="false" customHeight="false" outlineLevel="0" collapsed="false">
      <c r="A10" s="13" t="s">
        <v>166</v>
      </c>
    </row>
    <row r="11" customFormat="false" ht="23.85" hidden="false" customHeight="false" outlineLevel="0" collapsed="false">
      <c r="A11" s="5" t="s">
        <v>167</v>
      </c>
    </row>
    <row r="12" customFormat="false" ht="15" hidden="false" customHeight="false" outlineLevel="0" collapsed="false">
      <c r="A12" s="5" t="s">
        <v>168</v>
      </c>
    </row>
    <row r="13" customFormat="false" ht="15" hidden="false" customHeight="false" outlineLevel="0" collapsed="false">
      <c r="A13" s="5" t="s">
        <v>169</v>
      </c>
    </row>
    <row r="15" customFormat="false" ht="15" hidden="false" customHeight="false" outlineLevel="0" collapsed="false">
      <c r="A15" s="13" t="s">
        <v>170</v>
      </c>
    </row>
    <row r="16" customFormat="false" ht="15" hidden="false" customHeight="false" outlineLevel="0" collapsed="false">
      <c r="A16" s="5" t="s">
        <v>171</v>
      </c>
    </row>
    <row r="17" customFormat="false" ht="15" hidden="false" customHeight="false" outlineLevel="0" collapsed="false">
      <c r="A17" s="5" t="s">
        <v>172</v>
      </c>
    </row>
    <row r="19" customFormat="false" ht="15" hidden="false" customHeight="false" outlineLevel="0" collapsed="false">
      <c r="A19" s="13" t="s">
        <v>173</v>
      </c>
    </row>
    <row r="20" customFormat="false" ht="23.85" hidden="false" customHeight="false" outlineLevel="0" collapsed="false">
      <c r="A20" s="5" t="s">
        <v>174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8"/>
    <col collapsed="false" customWidth="true" hidden="false" outlineLevel="0" max="2" min="2" style="0" width="74"/>
  </cols>
  <sheetData>
    <row r="1" customFormat="false" ht="16.15" hidden="false" customHeight="false" outlineLevel="0" collapsed="false">
      <c r="A1" s="1" t="s">
        <v>175</v>
      </c>
    </row>
    <row r="4" customFormat="false" ht="30" hidden="false" customHeight="true" outlineLevel="0" collapsed="false">
      <c r="A4" s="3" t="s">
        <v>75</v>
      </c>
      <c r="B4" s="3" t="s">
        <v>176</v>
      </c>
    </row>
    <row r="5" customFormat="false" ht="15" hidden="false" customHeight="false" outlineLevel="0" collapsed="false">
      <c r="A5" s="14" t="s">
        <v>177</v>
      </c>
      <c r="B5" s="14" t="s">
        <v>178</v>
      </c>
    </row>
    <row r="6" customFormat="false" ht="15" hidden="false" customHeight="false" outlineLevel="0" collapsed="false">
      <c r="A6" s="14" t="s">
        <v>179</v>
      </c>
      <c r="B6" s="14" t="s">
        <v>180</v>
      </c>
    </row>
    <row r="7" customFormat="false" ht="15" hidden="false" customHeight="false" outlineLevel="0" collapsed="false">
      <c r="A7" s="14" t="s">
        <v>181</v>
      </c>
      <c r="B7" s="14" t="s">
        <v>182</v>
      </c>
    </row>
    <row r="8" customFormat="false" ht="15" hidden="false" customHeight="false" outlineLevel="0" collapsed="false">
      <c r="A8" s="14" t="s">
        <v>183</v>
      </c>
      <c r="B8" s="14" t="s">
        <v>180</v>
      </c>
    </row>
    <row r="9" customFormat="false" ht="15" hidden="false" customHeight="false" outlineLevel="0" collapsed="false">
      <c r="A9" s="14" t="s">
        <v>184</v>
      </c>
      <c r="B9" s="14" t="s">
        <v>180</v>
      </c>
    </row>
    <row r="10" customFormat="false" ht="15" hidden="false" customHeight="false" outlineLevel="0" collapsed="false">
      <c r="A10" s="14" t="s">
        <v>185</v>
      </c>
      <c r="B10" s="14" t="s">
        <v>186</v>
      </c>
    </row>
    <row r="11" customFormat="false" ht="15" hidden="false" customHeight="false" outlineLevel="0" collapsed="false">
      <c r="A11" s="14" t="s">
        <v>187</v>
      </c>
      <c r="B11" s="14" t="s">
        <v>180</v>
      </c>
    </row>
    <row r="12" customFormat="false" ht="15" hidden="false" customHeight="false" outlineLevel="0" collapsed="false">
      <c r="A12" s="14" t="s">
        <v>188</v>
      </c>
      <c r="B12" s="14" t="s">
        <v>189</v>
      </c>
    </row>
    <row r="13" customFormat="false" ht="15" hidden="false" customHeight="false" outlineLevel="0" collapsed="false">
      <c r="A13" s="14" t="s">
        <v>190</v>
      </c>
      <c r="B13" s="14" t="s">
        <v>191</v>
      </c>
    </row>
    <row r="14" customFormat="false" ht="15" hidden="false" customHeight="false" outlineLevel="0" collapsed="false">
      <c r="A14" s="14" t="s">
        <v>192</v>
      </c>
      <c r="B14" s="14" t="s">
        <v>189</v>
      </c>
    </row>
    <row r="16" customFormat="false" ht="15" hidden="false" customHeight="false" outlineLevel="0" collapsed="false">
      <c r="A16" s="4" t="s">
        <v>193</v>
      </c>
      <c r="B16" s="14" t="s">
        <v>194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2026-07-16T16:40:25Z</dcterms:created>
  <dc:creator>openpyxl</dc:creator>
  <dc:description/>
  <dc:language>en-US</dc:language>
  <cp:lastModifiedBy/>
  <dcterms:modified xsi:type="dcterms:W3CDTF">2026-07-16T16:40:25Z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